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505" yWindow="-15" windowWidth="3840" windowHeight="10455" activeTab="1"/>
  </bookViews>
  <sheets>
    <sheet name="Заполнить" sheetId="1" r:id="rId1"/>
    <sheet name="Таблица 2 новая на 2020 год" sheetId="2" r:id="rId2"/>
  </sheets>
  <calcPr calcId="145621"/>
</workbook>
</file>

<file path=xl/calcChain.xml><?xml version="1.0" encoding="utf-8"?>
<calcChain xmlns="http://schemas.openxmlformats.org/spreadsheetml/2006/main">
  <c r="J34" i="2" l="1"/>
  <c r="D52" i="2" l="1"/>
  <c r="E52" i="2"/>
  <c r="F52" i="2"/>
  <c r="G52" i="2"/>
  <c r="H52" i="2"/>
  <c r="C52" i="2"/>
  <c r="G32" i="2"/>
  <c r="H32" i="2"/>
  <c r="F29" i="2" l="1"/>
  <c r="H29" i="2"/>
  <c r="G29" i="2"/>
  <c r="G22" i="2" s="1"/>
  <c r="E29" i="2"/>
  <c r="D29" i="2"/>
  <c r="C29" i="2"/>
  <c r="D4" i="1"/>
  <c r="E4" i="1"/>
  <c r="F4" i="1"/>
  <c r="G4" i="1"/>
  <c r="C4" i="1"/>
  <c r="G40" i="1" l="1"/>
  <c r="D30" i="1"/>
  <c r="E30" i="1"/>
  <c r="F30" i="1"/>
  <c r="G30" i="1"/>
  <c r="G31" i="1"/>
  <c r="C29" i="1"/>
  <c r="D29" i="1"/>
  <c r="E29" i="1"/>
  <c r="F29" i="1"/>
  <c r="G29" i="1"/>
  <c r="G9" i="1"/>
  <c r="F9" i="1"/>
  <c r="G33" i="1" l="1"/>
  <c r="C24" i="1"/>
  <c r="D24" i="1"/>
  <c r="E24" i="1"/>
  <c r="G24" i="1"/>
  <c r="F24" i="1"/>
  <c r="F21" i="1" l="1"/>
  <c r="G21" i="1"/>
  <c r="E21" i="1"/>
  <c r="D21" i="1"/>
  <c r="C21" i="1"/>
  <c r="E16" i="1"/>
  <c r="F16" i="1"/>
  <c r="G16" i="1"/>
  <c r="D16" i="1"/>
  <c r="C16" i="1"/>
  <c r="G32" i="1" l="1"/>
</calcChain>
</file>

<file path=xl/sharedStrings.xml><?xml version="1.0" encoding="utf-8"?>
<sst xmlns="http://schemas.openxmlformats.org/spreadsheetml/2006/main" count="355" uniqueCount="115">
  <si>
    <t>Показатель</t>
  </si>
  <si>
    <t>Един. изм.</t>
  </si>
  <si>
    <t>Выработка тепловой энергии</t>
  </si>
  <si>
    <t>тыс. Гкал</t>
  </si>
  <si>
    <t>Отпуск тепловой энергии с коллекторов ТЭЦ, в том числе:</t>
  </si>
  <si>
    <t>из производственных отборов;</t>
  </si>
  <si>
    <t>из теплофикационных отборов</t>
  </si>
  <si>
    <t>из отборов противодавления</t>
  </si>
  <si>
    <t>из конденсаторов</t>
  </si>
  <si>
    <t>из ПВК</t>
  </si>
  <si>
    <t>из РОУ</t>
  </si>
  <si>
    <t>Потери тепловой энергии</t>
  </si>
  <si>
    <t>-</t>
  </si>
  <si>
    <t>Отпуск тепловой энергии на сторону, в том числе:</t>
  </si>
  <si>
    <t>отпуск ГВ в сети АО "Татэнерго"</t>
  </si>
  <si>
    <t>отпуск пара, в том числе:</t>
  </si>
  <si>
    <t>отпуск пара в ПАО "НКНХ"</t>
  </si>
  <si>
    <t>отпуск пара в АО "Танеко", Гкал</t>
  </si>
  <si>
    <t>Выработка электрической энергии всего, в том числе</t>
  </si>
  <si>
    <t>на тепловом потреблении</t>
  </si>
  <si>
    <t>в конденсационном режиме</t>
  </si>
  <si>
    <t>Расход электрической энергии на собственные нужды, в том числе</t>
  </si>
  <si>
    <t>млн кВт-ч</t>
  </si>
  <si>
    <t>расход электрической энергии на ТФУ</t>
  </si>
  <si>
    <t>отпуск электрической энергии с шин ТЭЦ</t>
  </si>
  <si>
    <t>Фактическое значение удельного расхода тепловой энергии брутто на выработку электрической энергии турбоагрегатами</t>
  </si>
  <si>
    <t>ккал/кВт-ч</t>
  </si>
  <si>
    <t>Расход тепла на выработку электрической энергии</t>
  </si>
  <si>
    <t>Удельный расход тепловой энергии нетто на производство электрической энергии группой турбоагрегатов;</t>
  </si>
  <si>
    <t>Удельный расход условного топлива на отпуск электрической энергии;</t>
  </si>
  <si>
    <t>г/кВт-ч</t>
  </si>
  <si>
    <t>Отношение отпуска тепловой энергии с отработавшим паром к полному отпуску тепловой энергии от ТЭЦ;</t>
  </si>
  <si>
    <t>%</t>
  </si>
  <si>
    <t>Удельная теплофикационная выработка</t>
  </si>
  <si>
    <t>кВт-ч/Гкал</t>
  </si>
  <si>
    <t>Выработка электрической энергии по теплофикационному циклу;</t>
  </si>
  <si>
    <t>Выработка электрической энергии по конденсационному циклу</t>
  </si>
  <si>
    <t>Удельный расход условного топлива на отпуск электрической энергии, в том числе:</t>
  </si>
  <si>
    <t>по теплофикационному циклу</t>
  </si>
  <si>
    <t>по конденсационному циклу</t>
  </si>
  <si>
    <t>Удельный расход условного топлива на отпуск тепловой энергии</t>
  </si>
  <si>
    <t>кг/Гкал</t>
  </si>
  <si>
    <t>Затрачено условного топлива всего, в том числе</t>
  </si>
  <si>
    <t>тыс. т у.т.</t>
  </si>
  <si>
    <t>на выработку электрической энергии</t>
  </si>
  <si>
    <t>на выработку тепловой энергии</t>
  </si>
  <si>
    <t>Доля тепловой энергии, отпущенной из отборов турбоагрегатов к общему количеству тепловой энергии отпущенной с коллекторов ТЭЦ</t>
  </si>
  <si>
    <t>б/р</t>
  </si>
  <si>
    <t xml:space="preserve">Табл. 2.33. Технико-экономические показатели деятельности ООО «Нижнекамская ТЭЦ» </t>
  </si>
  <si>
    <t>Единица измерения</t>
  </si>
  <si>
    <t>(утверждено)</t>
  </si>
  <si>
    <t>(план)</t>
  </si>
  <si>
    <t>Расходы условного топлива на ТЭЦ</t>
  </si>
  <si>
    <t>Выработано электроэнергии всего, в т.ч.:</t>
  </si>
  <si>
    <r>
      <t>млн. кВт</t>
    </r>
    <r>
      <rPr>
        <sz val="10"/>
        <color theme="1"/>
        <rFont val="Calibri"/>
        <family val="2"/>
        <charset val="204"/>
        <scheme val="minor"/>
      </rPr>
      <t>·</t>
    </r>
    <r>
      <rPr>
        <sz val="10"/>
        <color theme="1"/>
        <rFont val="Times New Roman"/>
        <family val="1"/>
        <charset val="204"/>
      </rPr>
      <t>ч</t>
    </r>
  </si>
  <si>
    <t xml:space="preserve">    На агрегатах паротурбинного цикла, всего, в т.ч.:</t>
  </si>
  <si>
    <t xml:space="preserve">        в теплофикационном режиме</t>
  </si>
  <si>
    <t xml:space="preserve">        в конденсационном режиме</t>
  </si>
  <si>
    <t xml:space="preserve">    На агрегатах газотурбинного цикла, в т.ч.:</t>
  </si>
  <si>
    <t xml:space="preserve">        разомкнутый цикл</t>
  </si>
  <si>
    <t xml:space="preserve">        цикл с утилизацией теплоты отходящих газов</t>
  </si>
  <si>
    <t xml:space="preserve">    На агрегатах парогазового цикла, в т.ч.:</t>
  </si>
  <si>
    <t xml:space="preserve">        с генераторов газотурбинного привода</t>
  </si>
  <si>
    <t xml:space="preserve">        с генераторов паровой турбины, в т.ч.:</t>
  </si>
  <si>
    <t>Собственные нужды ТЭЦ, в т.ч.:</t>
  </si>
  <si>
    <t xml:space="preserve">    на выработку электроэнергии</t>
  </si>
  <si>
    <t xml:space="preserve">    на выработку тепловой энергии</t>
  </si>
  <si>
    <t>Покупка электроэнергии</t>
  </si>
  <si>
    <t>Всего отпущено с шин ТЭЦ</t>
  </si>
  <si>
    <t xml:space="preserve">    из теплофикационных отборов паротурбинных агрегатов</t>
  </si>
  <si>
    <t xml:space="preserve">    из котлов-утилизаторов газотурбинных агрегатов, в т.ч.:</t>
  </si>
  <si>
    <t xml:space="preserve">        в режиме подтопки</t>
  </si>
  <si>
    <t xml:space="preserve">    из теплофикационных отборов паротурбинных агрегатов парогазовых установок</t>
  </si>
  <si>
    <t xml:space="preserve">    из пиковых водогрейных котлоагрегатов</t>
  </si>
  <si>
    <t xml:space="preserve">    из РОУ</t>
  </si>
  <si>
    <t xml:space="preserve">    в паре</t>
  </si>
  <si>
    <t xml:space="preserve">    в горячей воде</t>
  </si>
  <si>
    <t>Всего отпущено тепловой энергии с коллекторов, в т.ч. :</t>
  </si>
  <si>
    <t>Затрачено условного топлива</t>
  </si>
  <si>
    <t>тыс. тут</t>
  </si>
  <si>
    <t xml:space="preserve">    На выработку электроэнергии</t>
  </si>
  <si>
    <t xml:space="preserve">        На выработку электроэнергии на агрегатах паротурбинного топлива, в т.ч.:</t>
  </si>
  <si>
    <t xml:space="preserve">            в теплофикационном режиме</t>
  </si>
  <si>
    <t xml:space="preserve">            в конденсационном режиме</t>
  </si>
  <si>
    <t xml:space="preserve">        На выработку электроэнергии на агрегатах газотурбинного цикла, в т.ч.</t>
  </si>
  <si>
    <t xml:space="preserve">            в разомкнутом цикле</t>
  </si>
  <si>
    <t xml:space="preserve">            в цикле с утилизацией теплоты отходящих газов</t>
  </si>
  <si>
    <t xml:space="preserve">        На выработку электроэнергии на агрегатах парогазового цикла</t>
  </si>
  <si>
    <t xml:space="preserve">    На отпуск тепловой энергии</t>
  </si>
  <si>
    <t xml:space="preserve">        по физическому методу разделения затрат топлива</t>
  </si>
  <si>
    <t xml:space="preserve">        по пропорциональному методу</t>
  </si>
  <si>
    <t xml:space="preserve">        На выработку тепловой энергии из теплофикационных отборов паротурбинных агрегатов</t>
  </si>
  <si>
    <t xml:space="preserve">        На выработку тепловой энергии из котлов-утилизаторов газотурбинных агрегатов, в т.ч.:</t>
  </si>
  <si>
    <t xml:space="preserve">            в режиме подтопки</t>
  </si>
  <si>
    <t xml:space="preserve">        На выработку тепловой энергии из теплофикационных отборов паротурбинных агрегатов парогазовых установок</t>
  </si>
  <si>
    <t xml:space="preserve">        На выработку тепловой энергии из пиковых водогрейных котлоагрегатов</t>
  </si>
  <si>
    <t xml:space="preserve">        На выработку тепловой энергии из РОУ</t>
  </si>
  <si>
    <t>Виды топлива на ТЭЦ</t>
  </si>
  <si>
    <t>Затрачено условного топлива, в т.ч.:</t>
  </si>
  <si>
    <t xml:space="preserve">    природный газ</t>
  </si>
  <si>
    <t xml:space="preserve">    сжиженный газ</t>
  </si>
  <si>
    <t xml:space="preserve">    уголь</t>
  </si>
  <si>
    <t xml:space="preserve">    мазут</t>
  </si>
  <si>
    <t xml:space="preserve">    прочие виды топлива</t>
  </si>
  <si>
    <t>Затрачено натурального топлива, в т.ч.:</t>
  </si>
  <si>
    <r>
      <t>млн. м</t>
    </r>
    <r>
      <rPr>
        <vertAlign val="superscript"/>
        <sz val="10"/>
        <color theme="1"/>
        <rFont val="Times New Roman"/>
        <family val="1"/>
        <charset val="204"/>
      </rPr>
      <t>3</t>
    </r>
  </si>
  <si>
    <t>тыс. тонн</t>
  </si>
  <si>
    <t>Заполнить данные за 2020 год, проверить данные за 2016-2019, вижу расхождение с ранее направленной таблицей №2.</t>
  </si>
  <si>
    <t>данные скорректированы</t>
  </si>
  <si>
    <t>*</t>
  </si>
  <si>
    <t>Отпущено тепловой энергии потребителям</t>
  </si>
  <si>
    <t>Расход тепловой энергии на собственные нужды (хоз.нужды)</t>
  </si>
  <si>
    <t>Собственные нужды (хоз.нужды) ТЭЦ, в т.ч.:</t>
  </si>
  <si>
    <t xml:space="preserve">ТАНЕКО </t>
  </si>
  <si>
    <t>НКНХ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</si>
</sst>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/>
    <xf numFmtId="4" fontId="2" fillId="2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4" fillId="0" borderId="4" xfId="0" applyFont="1" applyBorder="1"/>
    <xf numFmtId="0" fontId="6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0" fillId="3" borderId="0" xfId="0" applyFill="1"/>
    <xf numFmtId="4" fontId="2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1" fillId="3" borderId="4" xfId="0" applyFont="1" applyFill="1" applyBorder="1"/>
    <xf numFmtId="4" fontId="2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" fillId="2" borderId="3" xfId="0" applyFont="1" applyFill="1" applyBorder="1" applyAlignment="1">
      <alignment vertical="center"/>
    </xf>
    <xf numFmtId="164" fontId="2" fillId="3" borderId="4" xfId="0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2" fillId="0" borderId="4" xfId="0" applyNumberFormat="1" applyFont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Border="1"/>
    <xf numFmtId="0" fontId="11" fillId="2" borderId="4" xfId="0" applyFont="1" applyFill="1" applyBorder="1" applyAlignment="1">
      <alignment horizontal="center" vertical="center" wrapText="1"/>
    </xf>
    <xf numFmtId="165" fontId="11" fillId="3" borderId="4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3" fontId="0" fillId="0" borderId="0" xfId="0" applyNumberFormat="1"/>
    <xf numFmtId="164" fontId="2" fillId="0" borderId="4" xfId="0" applyNumberFormat="1" applyFont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164" fontId="0" fillId="0" borderId="0" xfId="0" applyNumberFormat="1"/>
    <xf numFmtId="4" fontId="13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2" fontId="2" fillId="4" borderId="4" xfId="0" applyNumberFormat="1" applyFont="1" applyFill="1" applyBorder="1" applyAlignment="1">
      <alignment horizontal="center" vertical="center" wrapText="1"/>
    </xf>
    <xf numFmtId="166" fontId="7" fillId="2" borderId="4" xfId="0" applyNumberFormat="1" applyFont="1" applyFill="1" applyBorder="1" applyAlignment="1">
      <alignment horizontal="center" vertical="center" wrapText="1"/>
    </xf>
    <xf numFmtId="166" fontId="7" fillId="0" borderId="4" xfId="0" applyNumberFormat="1" applyFont="1" applyBorder="1" applyAlignment="1">
      <alignment horizontal="center" vertical="center"/>
    </xf>
    <xf numFmtId="166" fontId="7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6" fontId="7" fillId="3" borderId="4" xfId="0" applyNumberFormat="1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I14" sqref="I14"/>
    </sheetView>
  </sheetViews>
  <sheetFormatPr defaultRowHeight="15" x14ac:dyDescent="0.25"/>
  <cols>
    <col min="1" max="1" width="28.42578125" customWidth="1"/>
    <col min="2" max="2" width="11" customWidth="1"/>
    <col min="3" max="3" width="12.28515625" customWidth="1"/>
    <col min="4" max="4" width="10.5703125" customWidth="1"/>
    <col min="5" max="5" width="11" customWidth="1"/>
    <col min="6" max="6" width="12.5703125" customWidth="1"/>
    <col min="7" max="7" width="13.140625" customWidth="1"/>
  </cols>
  <sheetData>
    <row r="1" spans="1:11" x14ac:dyDescent="0.25">
      <c r="A1" s="31" t="s">
        <v>107</v>
      </c>
      <c r="B1" s="31"/>
      <c r="C1" s="31"/>
      <c r="D1" s="31"/>
      <c r="E1" s="31"/>
      <c r="F1" s="31"/>
      <c r="G1" s="31"/>
      <c r="H1" s="31"/>
      <c r="I1" s="31"/>
      <c r="J1" s="31"/>
    </row>
    <row r="2" spans="1:11" ht="37.5" customHeight="1" thickBot="1" x14ac:dyDescent="0.3">
      <c r="A2" s="64" t="s">
        <v>48</v>
      </c>
      <c r="B2" s="64"/>
      <c r="C2" s="64"/>
      <c r="D2" s="64"/>
      <c r="E2" s="64"/>
      <c r="F2" s="64"/>
      <c r="G2" s="64"/>
    </row>
    <row r="3" spans="1:11" ht="32.25" thickBot="1" x14ac:dyDescent="0.3">
      <c r="A3" s="1" t="s">
        <v>0</v>
      </c>
      <c r="B3" s="2" t="s">
        <v>1</v>
      </c>
      <c r="C3" s="2">
        <v>2016</v>
      </c>
      <c r="D3" s="2">
        <v>2017</v>
      </c>
      <c r="E3" s="2">
        <v>2018</v>
      </c>
      <c r="F3" s="2">
        <v>2019</v>
      </c>
      <c r="G3" s="2">
        <v>2020</v>
      </c>
    </row>
    <row r="4" spans="1:11" ht="32.25" thickBot="1" x14ac:dyDescent="0.3">
      <c r="A4" s="3" t="s">
        <v>2</v>
      </c>
      <c r="B4" s="4" t="s">
        <v>3</v>
      </c>
      <c r="C4" s="38">
        <f>C6</f>
        <v>3212.06</v>
      </c>
      <c r="D4" s="38">
        <f t="shared" ref="D4:G4" si="0">D6</f>
        <v>3367.02</v>
      </c>
      <c r="E4" s="38">
        <f t="shared" si="0"/>
        <v>3593.2280000000001</v>
      </c>
      <c r="F4" s="38">
        <f t="shared" si="0"/>
        <v>3421.2450000000003</v>
      </c>
      <c r="G4" s="38">
        <f t="shared" si="0"/>
        <v>4066.8130000000001</v>
      </c>
      <c r="H4" s="44" t="s">
        <v>108</v>
      </c>
      <c r="K4" t="s">
        <v>109</v>
      </c>
    </row>
    <row r="5" spans="1:11" ht="48" thickBot="1" x14ac:dyDescent="0.3">
      <c r="A5" s="3" t="s">
        <v>111</v>
      </c>
      <c r="B5" s="4" t="s">
        <v>3</v>
      </c>
      <c r="C5" s="48">
        <v>2.5059999999999998</v>
      </c>
      <c r="D5" s="48">
        <v>2.4089999999999998</v>
      </c>
      <c r="E5" s="48">
        <v>2.569</v>
      </c>
      <c r="F5" s="37">
        <v>2.3690000000000002</v>
      </c>
      <c r="G5" s="49">
        <v>2.052</v>
      </c>
      <c r="H5" s="44" t="s">
        <v>108</v>
      </c>
      <c r="K5" t="s">
        <v>109</v>
      </c>
    </row>
    <row r="6" spans="1:11" ht="48" thickBot="1" x14ac:dyDescent="0.3">
      <c r="A6" s="3" t="s">
        <v>4</v>
      </c>
      <c r="B6" s="4" t="s">
        <v>3</v>
      </c>
      <c r="C6" s="5">
        <v>3212.06</v>
      </c>
      <c r="D6" s="5">
        <v>3367.02</v>
      </c>
      <c r="E6" s="42">
        <v>3593.2280000000001</v>
      </c>
      <c r="F6" s="42">
        <v>3421.2450000000003</v>
      </c>
      <c r="G6" s="42">
        <v>4066.8130000000001</v>
      </c>
      <c r="K6" t="s">
        <v>109</v>
      </c>
    </row>
    <row r="7" spans="1:11" ht="32.25" thickBot="1" x14ac:dyDescent="0.3">
      <c r="A7" s="6" t="s">
        <v>5</v>
      </c>
      <c r="B7" s="4" t="s">
        <v>3</v>
      </c>
      <c r="C7" s="7">
        <v>1519.4</v>
      </c>
      <c r="D7" s="7">
        <v>1403.35</v>
      </c>
      <c r="E7" s="7">
        <v>1212</v>
      </c>
      <c r="F7" s="8">
        <v>1225.576</v>
      </c>
      <c r="G7" s="59">
        <v>830.68700000000001</v>
      </c>
    </row>
    <row r="8" spans="1:11" ht="32.25" thickBot="1" x14ac:dyDescent="0.3">
      <c r="A8" s="6" t="s">
        <v>6</v>
      </c>
      <c r="B8" s="4" t="s">
        <v>3</v>
      </c>
      <c r="C8" s="8">
        <v>753.07</v>
      </c>
      <c r="D8" s="8">
        <v>752.02</v>
      </c>
      <c r="E8" s="33">
        <v>850.89400000000001</v>
      </c>
      <c r="F8" s="33">
        <v>762.23199999999997</v>
      </c>
      <c r="G8" s="33">
        <v>758.3</v>
      </c>
    </row>
    <row r="9" spans="1:11" ht="32.25" thickBot="1" x14ac:dyDescent="0.3">
      <c r="A9" s="6" t="s">
        <v>7</v>
      </c>
      <c r="B9" s="4" t="s">
        <v>3</v>
      </c>
      <c r="C9" s="8">
        <v>149.32</v>
      </c>
      <c r="D9" s="8">
        <v>448.12</v>
      </c>
      <c r="E9" s="8">
        <v>392.48</v>
      </c>
      <c r="F9" s="54">
        <f>F6-F7-F8-F12</f>
        <v>246.47300000000041</v>
      </c>
      <c r="G9" s="54">
        <f>G6-G7-G8-G12</f>
        <v>1478.0419999999999</v>
      </c>
    </row>
    <row r="10" spans="1:11" ht="16.5" thickBot="1" x14ac:dyDescent="0.3">
      <c r="A10" s="6" t="s">
        <v>8</v>
      </c>
      <c r="B10" s="4" t="s">
        <v>3</v>
      </c>
      <c r="C10" s="47"/>
      <c r="D10" s="9"/>
      <c r="E10" s="9"/>
      <c r="F10" s="9"/>
      <c r="G10" s="34"/>
    </row>
    <row r="11" spans="1:11" ht="16.5" thickBot="1" x14ac:dyDescent="0.3">
      <c r="A11" s="6" t="s">
        <v>9</v>
      </c>
      <c r="B11" s="4" t="s">
        <v>3</v>
      </c>
      <c r="C11" s="9"/>
      <c r="D11" s="9"/>
      <c r="E11" s="9"/>
      <c r="F11" s="9"/>
      <c r="G11" s="34"/>
    </row>
    <row r="12" spans="1:11" ht="16.5" thickBot="1" x14ac:dyDescent="0.3">
      <c r="A12" s="6" t="s">
        <v>10</v>
      </c>
      <c r="B12" s="4" t="s">
        <v>3</v>
      </c>
      <c r="C12" s="8">
        <v>790.28</v>
      </c>
      <c r="D12" s="8">
        <v>763.53</v>
      </c>
      <c r="E12" s="35">
        <v>1137.8510000000001</v>
      </c>
      <c r="F12" s="35">
        <v>1186.9639999999999</v>
      </c>
      <c r="G12" s="35">
        <v>999.78399999999999</v>
      </c>
      <c r="H12" s="56"/>
    </row>
    <row r="13" spans="1:11" ht="16.5" thickBot="1" x14ac:dyDescent="0.3">
      <c r="A13" s="3" t="s">
        <v>11</v>
      </c>
      <c r="B13" s="4" t="s">
        <v>3</v>
      </c>
      <c r="C13" s="8" t="s">
        <v>12</v>
      </c>
      <c r="D13" s="8" t="s">
        <v>12</v>
      </c>
      <c r="E13" s="8" t="s">
        <v>12</v>
      </c>
      <c r="F13" s="8" t="s">
        <v>12</v>
      </c>
      <c r="G13" s="8" t="s">
        <v>12</v>
      </c>
    </row>
    <row r="14" spans="1:11" ht="32.25" thickBot="1" x14ac:dyDescent="0.3">
      <c r="A14" s="3" t="s">
        <v>13</v>
      </c>
      <c r="B14" s="4" t="s">
        <v>3</v>
      </c>
      <c r="C14" s="45">
        <v>3209.558</v>
      </c>
      <c r="D14" s="45">
        <v>3364.6109999999999</v>
      </c>
      <c r="E14" s="50">
        <v>3590.6590000000001</v>
      </c>
      <c r="F14" s="50">
        <v>3418.8760000000002</v>
      </c>
      <c r="G14" s="42">
        <v>4064.761</v>
      </c>
      <c r="H14" s="40"/>
    </row>
    <row r="15" spans="1:11" ht="32.25" thickBot="1" x14ac:dyDescent="0.3">
      <c r="A15" s="6" t="s">
        <v>14</v>
      </c>
      <c r="B15" s="4" t="s">
        <v>3</v>
      </c>
      <c r="C15" s="46">
        <v>750.56100000000004</v>
      </c>
      <c r="D15" s="4">
        <v>749.61300000000006</v>
      </c>
      <c r="E15" s="50">
        <v>848.32500000000005</v>
      </c>
      <c r="F15" s="58">
        <v>762.23199999999997</v>
      </c>
      <c r="G15" s="36">
        <v>756.24800000000005</v>
      </c>
    </row>
    <row r="16" spans="1:11" ht="16.5" thickBot="1" x14ac:dyDescent="0.3">
      <c r="A16" s="6" t="s">
        <v>15</v>
      </c>
      <c r="B16" s="4" t="s">
        <v>3</v>
      </c>
      <c r="C16" s="46">
        <f>C17+C18</f>
        <v>2458.9970000000003</v>
      </c>
      <c r="D16" s="46">
        <f>D17+D18</f>
        <v>2614.998</v>
      </c>
      <c r="E16" s="51">
        <f t="shared" ref="E16:G16" si="1">E17+E18</f>
        <v>2742.3339999999998</v>
      </c>
      <c r="F16" s="46">
        <f t="shared" si="1"/>
        <v>2656.6439999999998</v>
      </c>
      <c r="G16" s="46">
        <f t="shared" si="1"/>
        <v>3308.5129999999999</v>
      </c>
    </row>
    <row r="17" spans="1:9" ht="16.5" thickBot="1" x14ac:dyDescent="0.3">
      <c r="A17" s="6" t="s">
        <v>16</v>
      </c>
      <c r="B17" s="4" t="s">
        <v>3</v>
      </c>
      <c r="C17" s="46">
        <v>1269.511</v>
      </c>
      <c r="D17" s="46">
        <v>1428.2139999999999</v>
      </c>
      <c r="E17" s="52">
        <v>973.48599999999999</v>
      </c>
      <c r="F17" s="58">
        <v>473.87</v>
      </c>
      <c r="G17" s="36">
        <v>665.69100000000003</v>
      </c>
    </row>
    <row r="18" spans="1:9" ht="32.25" thickBot="1" x14ac:dyDescent="0.3">
      <c r="A18" s="6" t="s">
        <v>17</v>
      </c>
      <c r="B18" s="4" t="s">
        <v>3</v>
      </c>
      <c r="C18" s="46">
        <v>1189.4860000000001</v>
      </c>
      <c r="D18" s="46">
        <v>1186.7840000000001</v>
      </c>
      <c r="E18" s="50">
        <v>1768.848</v>
      </c>
      <c r="F18" s="57">
        <v>2182.7739999999999</v>
      </c>
      <c r="G18" s="32">
        <v>2642.8220000000001</v>
      </c>
    </row>
    <row r="19" spans="1:9" ht="32.25" thickBot="1" x14ac:dyDescent="0.3">
      <c r="A19" s="3" t="s">
        <v>18</v>
      </c>
      <c r="B19" s="4" t="s">
        <v>22</v>
      </c>
      <c r="C19" s="54">
        <v>2320.6179999999999</v>
      </c>
      <c r="D19" s="54">
        <v>1361.2159999999999</v>
      </c>
      <c r="E19" s="54">
        <v>1167.444</v>
      </c>
      <c r="F19" s="54">
        <v>1407.5730000000001</v>
      </c>
      <c r="G19" s="55">
        <v>1328.473</v>
      </c>
      <c r="H19" t="s">
        <v>109</v>
      </c>
    </row>
    <row r="20" spans="1:9" ht="16.5" thickBot="1" x14ac:dyDescent="0.3">
      <c r="A20" s="6" t="s">
        <v>19</v>
      </c>
      <c r="B20" s="4" t="s">
        <v>22</v>
      </c>
      <c r="C20" s="54">
        <v>1191.598</v>
      </c>
      <c r="D20" s="54">
        <v>1009.044</v>
      </c>
      <c r="E20" s="54">
        <v>969.10500000000002</v>
      </c>
      <c r="F20" s="54">
        <v>894.14300000000003</v>
      </c>
      <c r="G20" s="55">
        <v>1010.522</v>
      </c>
      <c r="H20" t="s">
        <v>109</v>
      </c>
      <c r="I20" s="53"/>
    </row>
    <row r="21" spans="1:9" ht="32.25" thickBot="1" x14ac:dyDescent="0.3">
      <c r="A21" s="6" t="s">
        <v>20</v>
      </c>
      <c r="B21" s="4" t="s">
        <v>22</v>
      </c>
      <c r="C21" s="54">
        <f>C19-C20</f>
        <v>1129.02</v>
      </c>
      <c r="D21" s="54">
        <f>D19-D20</f>
        <v>352.17199999999991</v>
      </c>
      <c r="E21" s="54">
        <f>E19-E20</f>
        <v>198.33899999999994</v>
      </c>
      <c r="F21" s="54">
        <f>F19-F20</f>
        <v>513.43000000000006</v>
      </c>
      <c r="G21" s="54">
        <f>G19-G20</f>
        <v>317.95099999999991</v>
      </c>
      <c r="H21" t="s">
        <v>109</v>
      </c>
    </row>
    <row r="22" spans="1:9" ht="48" thickBot="1" x14ac:dyDescent="0.3">
      <c r="A22" s="3" t="s">
        <v>21</v>
      </c>
      <c r="B22" s="4" t="s">
        <v>22</v>
      </c>
      <c r="C22" s="8">
        <v>256.80500000000001</v>
      </c>
      <c r="D22" s="8">
        <v>169.001</v>
      </c>
      <c r="E22" s="8">
        <v>154.89599999999999</v>
      </c>
      <c r="F22" s="8">
        <v>174.75399999999999</v>
      </c>
      <c r="G22" s="33">
        <v>180.68199999999999</v>
      </c>
      <c r="H22" t="s">
        <v>109</v>
      </c>
    </row>
    <row r="23" spans="1:9" ht="32.25" thickBot="1" x14ac:dyDescent="0.3">
      <c r="A23" s="6" t="s">
        <v>23</v>
      </c>
      <c r="B23" s="4" t="s">
        <v>22</v>
      </c>
      <c r="C23" s="8">
        <v>82.48</v>
      </c>
      <c r="D23" s="8">
        <v>81.760000000000005</v>
      </c>
      <c r="E23" s="8">
        <v>82.11</v>
      </c>
      <c r="F23" s="8">
        <v>78.97</v>
      </c>
      <c r="G23" s="33">
        <v>87.91</v>
      </c>
      <c r="H23" t="s">
        <v>109</v>
      </c>
    </row>
    <row r="24" spans="1:9" ht="32.25" thickBot="1" x14ac:dyDescent="0.3">
      <c r="A24" s="6" t="s">
        <v>24</v>
      </c>
      <c r="B24" s="4" t="s">
        <v>22</v>
      </c>
      <c r="C24" s="54">
        <f t="shared" ref="C24:E24" si="2">C19-C22</f>
        <v>2063.8130000000001</v>
      </c>
      <c r="D24" s="54">
        <f t="shared" si="2"/>
        <v>1192.2149999999999</v>
      </c>
      <c r="E24" s="54">
        <f t="shared" si="2"/>
        <v>1012.548</v>
      </c>
      <c r="F24" s="54">
        <f>F19-F22</f>
        <v>1232.8190000000002</v>
      </c>
      <c r="G24" s="54">
        <f>G19-G22</f>
        <v>1147.7909999999999</v>
      </c>
      <c r="H24" t="s">
        <v>109</v>
      </c>
    </row>
    <row r="25" spans="1:9" ht="95.25" thickBot="1" x14ac:dyDescent="0.3">
      <c r="A25" s="3" t="s">
        <v>25</v>
      </c>
      <c r="B25" s="4" t="s">
        <v>26</v>
      </c>
      <c r="C25" s="10">
        <v>1866.85</v>
      </c>
      <c r="D25" s="10">
        <v>1513.35</v>
      </c>
      <c r="E25" s="10">
        <v>1430.21</v>
      </c>
      <c r="F25" s="5">
        <v>1821</v>
      </c>
      <c r="G25" s="32">
        <v>1770</v>
      </c>
    </row>
    <row r="26" spans="1:9" ht="32.25" thickBot="1" x14ac:dyDescent="0.3">
      <c r="A26" s="3" t="s">
        <v>27</v>
      </c>
      <c r="B26" s="4" t="s">
        <v>3</v>
      </c>
      <c r="C26" s="10">
        <v>4332.25</v>
      </c>
      <c r="D26" s="10">
        <v>2059.9899999999998</v>
      </c>
      <c r="E26" s="10">
        <v>1669.69</v>
      </c>
      <c r="F26" s="5">
        <v>2563.3989999999999</v>
      </c>
      <c r="G26" s="32">
        <v>2351.8820000000001</v>
      </c>
    </row>
    <row r="27" spans="1:9" ht="79.5" thickBot="1" x14ac:dyDescent="0.3">
      <c r="A27" s="3" t="s">
        <v>28</v>
      </c>
      <c r="B27" s="4" t="s">
        <v>26</v>
      </c>
      <c r="C27" s="10">
        <v>1874.24</v>
      </c>
      <c r="D27" s="10">
        <v>1523.98</v>
      </c>
      <c r="E27" s="10">
        <v>1477.78</v>
      </c>
      <c r="F27" s="5">
        <v>1871.36</v>
      </c>
      <c r="G27" s="32">
        <v>1828.56</v>
      </c>
    </row>
    <row r="28" spans="1:9" ht="63.75" thickBot="1" x14ac:dyDescent="0.3">
      <c r="A28" s="3" t="s">
        <v>29</v>
      </c>
      <c r="B28" s="4" t="s">
        <v>30</v>
      </c>
      <c r="C28" s="4">
        <v>386.42</v>
      </c>
      <c r="D28" s="4">
        <v>344.31</v>
      </c>
      <c r="E28" s="4">
        <v>345.28</v>
      </c>
      <c r="F28" s="4">
        <v>380.15</v>
      </c>
      <c r="G28" s="43">
        <v>401</v>
      </c>
    </row>
    <row r="29" spans="1:9" ht="79.5" thickBot="1" x14ac:dyDescent="0.3">
      <c r="A29" s="3" t="s">
        <v>31</v>
      </c>
      <c r="B29" s="4" t="s">
        <v>32</v>
      </c>
      <c r="C29" s="60">
        <f>(C6-C12)/C6*100</f>
        <v>75.396474536590219</v>
      </c>
      <c r="D29" s="60">
        <f>(D6-D12)/D6*100</f>
        <v>77.323271023041144</v>
      </c>
      <c r="E29" s="60">
        <f>(E6-E12)/E6*100</f>
        <v>68.333459496586357</v>
      </c>
      <c r="F29" s="60">
        <f>(F6-F12)/F6*100</f>
        <v>65.306080096573041</v>
      </c>
      <c r="G29" s="39">
        <f>(G6-G12)/G6*100</f>
        <v>75.416032160809948</v>
      </c>
    </row>
    <row r="30" spans="1:9" ht="48" thickBot="1" x14ac:dyDescent="0.3">
      <c r="A30" s="3" t="s">
        <v>33</v>
      </c>
      <c r="B30" s="4" t="s">
        <v>34</v>
      </c>
      <c r="C30" s="4">
        <v>492.03</v>
      </c>
      <c r="D30" s="60">
        <f>D31/(D6-D12)*1000</f>
        <v>387.57206672581805</v>
      </c>
      <c r="E30" s="60">
        <f>E31/(E6-E12)*1000</f>
        <v>394.68888077065151</v>
      </c>
      <c r="F30" s="39">
        <f>F31/(F6-F12)*1000</f>
        <v>400.18690576521033</v>
      </c>
      <c r="G30" s="39">
        <f>G31/(G6-G12)*1000</f>
        <v>329.47911480458782</v>
      </c>
    </row>
    <row r="31" spans="1:9" ht="48" thickBot="1" x14ac:dyDescent="0.3">
      <c r="A31" s="3" t="s">
        <v>35</v>
      </c>
      <c r="B31" s="4" t="s">
        <v>22</v>
      </c>
      <c r="C31" s="7">
        <v>1191.5999999999999</v>
      </c>
      <c r="D31" s="7">
        <v>1009.04</v>
      </c>
      <c r="E31" s="8">
        <v>969.11</v>
      </c>
      <c r="F31" s="8">
        <v>894.13</v>
      </c>
      <c r="G31" s="33">
        <f>G20</f>
        <v>1010.522</v>
      </c>
    </row>
    <row r="32" spans="1:9" ht="48" thickBot="1" x14ac:dyDescent="0.3">
      <c r="A32" s="3" t="s">
        <v>36</v>
      </c>
      <c r="B32" s="4" t="s">
        <v>22</v>
      </c>
      <c r="C32" s="7">
        <v>1129.02</v>
      </c>
      <c r="D32" s="8">
        <v>352.17</v>
      </c>
      <c r="E32" s="8">
        <v>198.34</v>
      </c>
      <c r="F32" s="8">
        <v>513.44000000000005</v>
      </c>
      <c r="G32" s="33">
        <f>G21</f>
        <v>317.95099999999991</v>
      </c>
    </row>
    <row r="33" spans="1:7" ht="63.75" thickBot="1" x14ac:dyDescent="0.3">
      <c r="A33" s="3" t="s">
        <v>37</v>
      </c>
      <c r="B33" s="4" t="s">
        <v>30</v>
      </c>
      <c r="C33" s="4">
        <v>386.42</v>
      </c>
      <c r="D33" s="4">
        <v>344.31</v>
      </c>
      <c r="E33" s="4">
        <v>345.28</v>
      </c>
      <c r="F33" s="4">
        <v>380.15</v>
      </c>
      <c r="G33" s="43">
        <f>G28</f>
        <v>401</v>
      </c>
    </row>
    <row r="34" spans="1:7" ht="32.25" thickBot="1" x14ac:dyDescent="0.3">
      <c r="A34" s="6" t="s">
        <v>38</v>
      </c>
      <c r="B34" s="4" t="s">
        <v>30</v>
      </c>
      <c r="C34" s="4">
        <v>290.8</v>
      </c>
      <c r="D34" s="4">
        <v>323.5</v>
      </c>
      <c r="E34" s="4">
        <v>324.27999999999997</v>
      </c>
      <c r="F34" s="4">
        <v>335.4</v>
      </c>
      <c r="G34" s="36">
        <v>372.43</v>
      </c>
    </row>
    <row r="35" spans="1:7" ht="32.25" thickBot="1" x14ac:dyDescent="0.3">
      <c r="A35" s="6" t="s">
        <v>39</v>
      </c>
      <c r="B35" s="4" t="s">
        <v>30</v>
      </c>
      <c r="C35" s="4">
        <v>486.73</v>
      </c>
      <c r="D35" s="4">
        <v>403.59</v>
      </c>
      <c r="E35" s="4">
        <v>447.55</v>
      </c>
      <c r="F35" s="4">
        <v>458.33</v>
      </c>
      <c r="G35" s="36">
        <v>492.35</v>
      </c>
    </row>
    <row r="36" spans="1:7" ht="48" thickBot="1" x14ac:dyDescent="0.3">
      <c r="A36" s="3" t="s">
        <v>40</v>
      </c>
      <c r="B36" s="4" t="s">
        <v>41</v>
      </c>
      <c r="C36" s="4">
        <v>146.59</v>
      </c>
      <c r="D36" s="4">
        <v>144.41999999999999</v>
      </c>
      <c r="E36" s="4">
        <v>143.52000000000001</v>
      </c>
      <c r="F36" s="4">
        <v>147.32</v>
      </c>
      <c r="G36" s="36">
        <v>144.9</v>
      </c>
    </row>
    <row r="37" spans="1:7" ht="32.25" thickBot="1" x14ac:dyDescent="0.3">
      <c r="A37" s="3" t="s">
        <v>42</v>
      </c>
      <c r="B37" s="4" t="s">
        <v>43</v>
      </c>
      <c r="C37" s="5">
        <v>1268.3499999999999</v>
      </c>
      <c r="D37" s="4">
        <v>896.76</v>
      </c>
      <c r="E37" s="4">
        <v>865.3</v>
      </c>
      <c r="F37" s="4">
        <v>972.67</v>
      </c>
      <c r="G37" s="36">
        <v>1049.655</v>
      </c>
    </row>
    <row r="38" spans="1:7" ht="32.25" thickBot="1" x14ac:dyDescent="0.3">
      <c r="A38" s="3" t="s">
        <v>44</v>
      </c>
      <c r="B38" s="4" t="s">
        <v>43</v>
      </c>
      <c r="C38" s="8">
        <v>797.5</v>
      </c>
      <c r="D38" s="8">
        <v>410.5</v>
      </c>
      <c r="E38" s="8">
        <v>349.62</v>
      </c>
      <c r="F38" s="8">
        <v>468.66</v>
      </c>
      <c r="G38" s="33">
        <v>460.25900000000001</v>
      </c>
    </row>
    <row r="39" spans="1:7" ht="32.25" thickBot="1" x14ac:dyDescent="0.3">
      <c r="A39" s="3" t="s">
        <v>45</v>
      </c>
      <c r="B39" s="4" t="s">
        <v>43</v>
      </c>
      <c r="C39" s="8">
        <v>470.85</v>
      </c>
      <c r="D39" s="8">
        <v>486.26</v>
      </c>
      <c r="E39" s="8">
        <v>515.69000000000005</v>
      </c>
      <c r="F39" s="8">
        <v>504.01</v>
      </c>
      <c r="G39" s="33">
        <v>589.39599999999996</v>
      </c>
    </row>
    <row r="40" spans="1:7" ht="95.25" thickBot="1" x14ac:dyDescent="0.3">
      <c r="A40" s="3" t="s">
        <v>46</v>
      </c>
      <c r="B40" s="11" t="s">
        <v>47</v>
      </c>
      <c r="C40" s="4">
        <v>0.75</v>
      </c>
      <c r="D40" s="4">
        <v>0.77</v>
      </c>
      <c r="E40" s="4">
        <v>0.68</v>
      </c>
      <c r="F40" s="4">
        <v>0.64</v>
      </c>
      <c r="G40" s="39">
        <f>(G7+G8+G9)/G6</f>
        <v>0.75416032160809954</v>
      </c>
    </row>
  </sheetData>
  <mergeCells count="1">
    <mergeCell ref="A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workbookViewId="0">
      <pane ySplit="2" topLeftCell="A3" activePane="bottomLeft" state="frozen"/>
      <selection pane="bottomLeft" activeCell="J39" sqref="J39"/>
    </sheetView>
  </sheetViews>
  <sheetFormatPr defaultRowHeight="15" x14ac:dyDescent="0.25"/>
  <cols>
    <col min="1" max="1" width="43" customWidth="1"/>
    <col min="2" max="2" width="12.140625" customWidth="1"/>
  </cols>
  <sheetData>
    <row r="1" spans="1:8" ht="15.75" thickBot="1" x14ac:dyDescent="0.3"/>
    <row r="2" spans="1:8" x14ac:dyDescent="0.25">
      <c r="A2" s="68" t="s">
        <v>0</v>
      </c>
      <c r="B2" s="70" t="s">
        <v>49</v>
      </c>
      <c r="C2" s="68">
        <v>2018</v>
      </c>
      <c r="D2" s="68">
        <v>2019</v>
      </c>
      <c r="E2" s="68">
        <v>2020</v>
      </c>
      <c r="F2" s="12">
        <v>2021</v>
      </c>
      <c r="G2" s="12">
        <v>2022</v>
      </c>
      <c r="H2" s="12">
        <v>2023</v>
      </c>
    </row>
    <row r="3" spans="1:8" ht="26.25" thickBot="1" x14ac:dyDescent="0.3">
      <c r="A3" s="69"/>
      <c r="B3" s="71"/>
      <c r="C3" s="69"/>
      <c r="D3" s="69"/>
      <c r="E3" s="69"/>
      <c r="F3" s="13" t="s">
        <v>50</v>
      </c>
      <c r="G3" s="13" t="s">
        <v>51</v>
      </c>
      <c r="H3" s="13" t="s">
        <v>51</v>
      </c>
    </row>
    <row r="4" spans="1:8" ht="15.75" thickBot="1" x14ac:dyDescent="0.3">
      <c r="A4" s="65" t="s">
        <v>52</v>
      </c>
      <c r="B4" s="66"/>
      <c r="C4" s="66"/>
      <c r="D4" s="66"/>
      <c r="E4" s="66"/>
      <c r="F4" s="66"/>
      <c r="G4" s="66"/>
      <c r="H4" s="67"/>
    </row>
    <row r="5" spans="1:8" ht="15.75" thickBot="1" x14ac:dyDescent="0.3">
      <c r="A5" s="14" t="s">
        <v>53</v>
      </c>
      <c r="B5" s="15" t="s">
        <v>54</v>
      </c>
      <c r="C5" s="16">
        <v>1167.44</v>
      </c>
      <c r="D5" s="16">
        <v>1407.57</v>
      </c>
      <c r="E5" s="16">
        <v>1328.47</v>
      </c>
      <c r="F5" s="17">
        <v>1160.5440000000001</v>
      </c>
      <c r="G5" s="17">
        <v>1109.3230000000001</v>
      </c>
      <c r="H5" s="17">
        <v>1111.8789999999999</v>
      </c>
    </row>
    <row r="6" spans="1:8" ht="15.75" thickBot="1" x14ac:dyDescent="0.3">
      <c r="A6" s="14" t="s">
        <v>55</v>
      </c>
      <c r="B6" s="15" t="s">
        <v>54</v>
      </c>
      <c r="C6" s="16">
        <v>1167.44</v>
      </c>
      <c r="D6" s="16">
        <v>1407.57</v>
      </c>
      <c r="E6" s="16">
        <v>1328.47</v>
      </c>
      <c r="F6" s="17">
        <v>1160.5440000000001</v>
      </c>
      <c r="G6" s="17">
        <v>1109.3230000000001</v>
      </c>
      <c r="H6" s="17">
        <v>1111.867</v>
      </c>
    </row>
    <row r="7" spans="1:8" ht="15.75" thickBot="1" x14ac:dyDescent="0.3">
      <c r="A7" s="14" t="s">
        <v>56</v>
      </c>
      <c r="B7" s="15" t="s">
        <v>54</v>
      </c>
      <c r="C7" s="16">
        <v>969.1</v>
      </c>
      <c r="D7" s="16">
        <v>894.13</v>
      </c>
      <c r="E7" s="16">
        <v>1010.52</v>
      </c>
      <c r="F7" s="17">
        <v>910.28800000000001</v>
      </c>
      <c r="G7" s="17">
        <v>870.11210000000005</v>
      </c>
      <c r="H7" s="17">
        <v>872.11669842253298</v>
      </c>
    </row>
    <row r="8" spans="1:8" ht="15.75" thickBot="1" x14ac:dyDescent="0.3">
      <c r="A8" s="14" t="s">
        <v>57</v>
      </c>
      <c r="B8" s="15" t="s">
        <v>54</v>
      </c>
      <c r="C8" s="16">
        <v>198.34</v>
      </c>
      <c r="D8" s="16">
        <v>513.44000000000005</v>
      </c>
      <c r="E8" s="16">
        <v>317.95</v>
      </c>
      <c r="F8" s="17">
        <v>250.256</v>
      </c>
      <c r="G8" s="17">
        <v>239.21090000000001</v>
      </c>
      <c r="H8" s="17">
        <v>239.7619615774671</v>
      </c>
    </row>
    <row r="9" spans="1:8" ht="15.75" thickBot="1" x14ac:dyDescent="0.3">
      <c r="A9" s="14" t="s">
        <v>58</v>
      </c>
      <c r="B9" s="15" t="s">
        <v>54</v>
      </c>
      <c r="C9" s="16" t="s">
        <v>12</v>
      </c>
      <c r="D9" s="16" t="s">
        <v>12</v>
      </c>
      <c r="E9" s="16" t="s">
        <v>12</v>
      </c>
      <c r="F9" s="17" t="s">
        <v>12</v>
      </c>
      <c r="G9" s="17" t="s">
        <v>12</v>
      </c>
      <c r="H9" s="17" t="s">
        <v>12</v>
      </c>
    </row>
    <row r="10" spans="1:8" ht="15.75" thickBot="1" x14ac:dyDescent="0.3">
      <c r="A10" s="14" t="s">
        <v>59</v>
      </c>
      <c r="B10" s="15" t="s">
        <v>54</v>
      </c>
      <c r="C10" s="16" t="s">
        <v>12</v>
      </c>
      <c r="D10" s="16" t="s">
        <v>12</v>
      </c>
      <c r="E10" s="16" t="s">
        <v>12</v>
      </c>
      <c r="F10" s="17" t="s">
        <v>12</v>
      </c>
      <c r="G10" s="17" t="s">
        <v>12</v>
      </c>
      <c r="H10" s="17" t="s">
        <v>12</v>
      </c>
    </row>
    <row r="11" spans="1:8" ht="15.75" thickBot="1" x14ac:dyDescent="0.3">
      <c r="A11" s="14" t="s">
        <v>60</v>
      </c>
      <c r="B11" s="15" t="s">
        <v>54</v>
      </c>
      <c r="C11" s="16" t="s">
        <v>12</v>
      </c>
      <c r="D11" s="16" t="s">
        <v>12</v>
      </c>
      <c r="E11" s="16" t="s">
        <v>12</v>
      </c>
      <c r="F11" s="17" t="s">
        <v>12</v>
      </c>
      <c r="G11" s="17" t="s">
        <v>12</v>
      </c>
      <c r="H11" s="17" t="s">
        <v>12</v>
      </c>
    </row>
    <row r="12" spans="1:8" ht="15.75" thickBot="1" x14ac:dyDescent="0.3">
      <c r="A12" s="14" t="s">
        <v>61</v>
      </c>
      <c r="B12" s="15" t="s">
        <v>54</v>
      </c>
      <c r="C12" s="16" t="s">
        <v>12</v>
      </c>
      <c r="D12" s="16" t="s">
        <v>12</v>
      </c>
      <c r="E12" s="16" t="s">
        <v>12</v>
      </c>
      <c r="F12" s="17" t="s">
        <v>12</v>
      </c>
      <c r="G12" s="17" t="s">
        <v>12</v>
      </c>
      <c r="H12" s="17" t="s">
        <v>12</v>
      </c>
    </row>
    <row r="13" spans="1:8" ht="15.75" thickBot="1" x14ac:dyDescent="0.3">
      <c r="A13" s="14" t="s">
        <v>62</v>
      </c>
      <c r="B13" s="15" t="s">
        <v>54</v>
      </c>
      <c r="C13" s="16" t="s">
        <v>12</v>
      </c>
      <c r="D13" s="16" t="s">
        <v>12</v>
      </c>
      <c r="E13" s="16" t="s">
        <v>12</v>
      </c>
      <c r="F13" s="17" t="s">
        <v>12</v>
      </c>
      <c r="G13" s="17" t="s">
        <v>12</v>
      </c>
      <c r="H13" s="17" t="s">
        <v>12</v>
      </c>
    </row>
    <row r="14" spans="1:8" ht="15.75" thickBot="1" x14ac:dyDescent="0.3">
      <c r="A14" s="14" t="s">
        <v>63</v>
      </c>
      <c r="B14" s="15" t="s">
        <v>54</v>
      </c>
      <c r="C14" s="16" t="s">
        <v>12</v>
      </c>
      <c r="D14" s="16" t="s">
        <v>12</v>
      </c>
      <c r="E14" s="16" t="s">
        <v>12</v>
      </c>
      <c r="F14" s="17" t="s">
        <v>12</v>
      </c>
      <c r="G14" s="17" t="s">
        <v>12</v>
      </c>
      <c r="H14" s="17" t="s">
        <v>12</v>
      </c>
    </row>
    <row r="15" spans="1:8" ht="15.75" thickBot="1" x14ac:dyDescent="0.3">
      <c r="A15" s="14" t="s">
        <v>57</v>
      </c>
      <c r="B15" s="15" t="s">
        <v>54</v>
      </c>
      <c r="C15" s="16" t="s">
        <v>12</v>
      </c>
      <c r="D15" s="16" t="s">
        <v>12</v>
      </c>
      <c r="E15" s="16" t="s">
        <v>12</v>
      </c>
      <c r="F15" s="17" t="s">
        <v>12</v>
      </c>
      <c r="G15" s="17" t="s">
        <v>12</v>
      </c>
      <c r="H15" s="17" t="s">
        <v>12</v>
      </c>
    </row>
    <row r="16" spans="1:8" ht="15.75" thickBot="1" x14ac:dyDescent="0.3">
      <c r="A16" s="14" t="s">
        <v>56</v>
      </c>
      <c r="B16" s="15" t="s">
        <v>54</v>
      </c>
      <c r="C16" s="16" t="s">
        <v>12</v>
      </c>
      <c r="D16" s="16" t="s">
        <v>12</v>
      </c>
      <c r="E16" s="16" t="s">
        <v>12</v>
      </c>
      <c r="F16" s="17" t="s">
        <v>12</v>
      </c>
      <c r="G16" s="17" t="s">
        <v>12</v>
      </c>
      <c r="H16" s="17" t="s">
        <v>12</v>
      </c>
    </row>
    <row r="17" spans="1:10" ht="15.75" thickBot="1" x14ac:dyDescent="0.3">
      <c r="A17" s="14" t="s">
        <v>64</v>
      </c>
      <c r="B17" s="15" t="s">
        <v>54</v>
      </c>
      <c r="C17" s="16">
        <v>154.9</v>
      </c>
      <c r="D17" s="16">
        <v>174.75</v>
      </c>
      <c r="E17" s="16">
        <v>180.68</v>
      </c>
      <c r="F17" s="17">
        <v>140.13300000000001</v>
      </c>
      <c r="G17" s="17">
        <v>133.94820000000001</v>
      </c>
      <c r="H17" s="17">
        <v>134.25677291147946</v>
      </c>
    </row>
    <row r="18" spans="1:10" ht="15.75" thickBot="1" x14ac:dyDescent="0.3">
      <c r="A18" s="14" t="s">
        <v>65</v>
      </c>
      <c r="B18" s="15" t="s">
        <v>54</v>
      </c>
      <c r="C18" s="16">
        <v>72.790000000000006</v>
      </c>
      <c r="D18" s="16">
        <v>95.78</v>
      </c>
      <c r="E18" s="16">
        <v>92.77</v>
      </c>
      <c r="F18" s="17">
        <v>53.354999999999997</v>
      </c>
      <c r="G18" s="17">
        <v>51.000160000000001</v>
      </c>
      <c r="H18" s="17">
        <v>51.117653362819503</v>
      </c>
    </row>
    <row r="19" spans="1:10" ht="15.75" thickBot="1" x14ac:dyDescent="0.3">
      <c r="A19" s="14" t="s">
        <v>66</v>
      </c>
      <c r="B19" s="15" t="s">
        <v>54</v>
      </c>
      <c r="C19" s="16">
        <v>82.11</v>
      </c>
      <c r="D19" s="16">
        <v>78.97</v>
      </c>
      <c r="E19" s="16">
        <v>87.91</v>
      </c>
      <c r="F19" s="17">
        <v>86.778000000000006</v>
      </c>
      <c r="G19" s="17">
        <v>82.94802</v>
      </c>
      <c r="H19" s="17">
        <v>83.139119548659949</v>
      </c>
    </row>
    <row r="20" spans="1:10" ht="15.75" thickBot="1" x14ac:dyDescent="0.3">
      <c r="A20" s="14" t="s">
        <v>67</v>
      </c>
      <c r="B20" s="15" t="s">
        <v>54</v>
      </c>
      <c r="C20" s="16">
        <v>165.53</v>
      </c>
      <c r="D20" s="16">
        <v>184.1</v>
      </c>
      <c r="E20" s="16">
        <v>191.72</v>
      </c>
      <c r="F20" s="17">
        <v>151.572</v>
      </c>
      <c r="G20" s="17">
        <v>145.3982</v>
      </c>
      <c r="H20" s="17">
        <v>145.70677291147945</v>
      </c>
    </row>
    <row r="21" spans="1:10" ht="15.75" thickBot="1" x14ac:dyDescent="0.3">
      <c r="A21" s="14" t="s">
        <v>68</v>
      </c>
      <c r="B21" s="15" t="s">
        <v>54</v>
      </c>
      <c r="C21" s="16">
        <v>1012.54</v>
      </c>
      <c r="D21" s="16">
        <v>1232.82</v>
      </c>
      <c r="E21" s="16">
        <v>1147.79</v>
      </c>
      <c r="F21" s="17">
        <v>1020.4109999999999</v>
      </c>
      <c r="G21" s="17">
        <v>975.37480000000005</v>
      </c>
      <c r="H21" s="17">
        <v>977.62188708852068</v>
      </c>
    </row>
    <row r="22" spans="1:10" ht="15.75" thickBot="1" x14ac:dyDescent="0.3">
      <c r="A22" s="14" t="s">
        <v>110</v>
      </c>
      <c r="B22" s="15" t="s">
        <v>3</v>
      </c>
      <c r="C22" s="16">
        <v>3590.6590000000001</v>
      </c>
      <c r="D22" s="16">
        <v>3418.8760000000002</v>
      </c>
      <c r="E22" s="16">
        <v>4064.761</v>
      </c>
      <c r="F22" s="17">
        <v>3570.076</v>
      </c>
      <c r="G22" s="74">
        <f>G32-G29</f>
        <v>4029.2439999999997</v>
      </c>
      <c r="H22" s="63">
        <v>4034.0659999999998</v>
      </c>
    </row>
    <row r="23" spans="1:10" ht="15.75" thickBot="1" x14ac:dyDescent="0.3">
      <c r="A23" s="41" t="s">
        <v>69</v>
      </c>
      <c r="B23" s="18" t="s">
        <v>3</v>
      </c>
      <c r="C23" s="19">
        <v>848.32500000000005</v>
      </c>
      <c r="D23" s="19">
        <v>762.23199999999997</v>
      </c>
      <c r="E23" s="19">
        <v>756.24800000000005</v>
      </c>
      <c r="F23" s="20">
        <v>912.50800000000004</v>
      </c>
      <c r="G23" s="20">
        <v>916.3</v>
      </c>
      <c r="H23" s="20">
        <v>921.1</v>
      </c>
    </row>
    <row r="24" spans="1:10" ht="15.75" thickBot="1" x14ac:dyDescent="0.3">
      <c r="A24" s="41" t="s">
        <v>70</v>
      </c>
      <c r="B24" s="18" t="s">
        <v>3</v>
      </c>
      <c r="C24" s="21" t="s">
        <v>12</v>
      </c>
      <c r="D24" s="21" t="s">
        <v>12</v>
      </c>
      <c r="E24" s="21" t="s">
        <v>12</v>
      </c>
      <c r="F24" s="22" t="s">
        <v>12</v>
      </c>
      <c r="G24" s="22" t="s">
        <v>12</v>
      </c>
      <c r="H24" s="22" t="s">
        <v>12</v>
      </c>
    </row>
    <row r="25" spans="1:10" ht="15.75" thickBot="1" x14ac:dyDescent="0.3">
      <c r="A25" s="41" t="s">
        <v>71</v>
      </c>
      <c r="B25" s="18" t="s">
        <v>3</v>
      </c>
      <c r="C25" s="21" t="s">
        <v>12</v>
      </c>
      <c r="D25" s="21" t="s">
        <v>12</v>
      </c>
      <c r="E25" s="21" t="s">
        <v>12</v>
      </c>
      <c r="F25" s="22" t="s">
        <v>12</v>
      </c>
      <c r="G25" s="22" t="s">
        <v>12</v>
      </c>
      <c r="H25" s="22" t="s">
        <v>12</v>
      </c>
    </row>
    <row r="26" spans="1:10" ht="15.75" thickBot="1" x14ac:dyDescent="0.3">
      <c r="A26" s="41" t="s">
        <v>72</v>
      </c>
      <c r="B26" s="18" t="s">
        <v>3</v>
      </c>
      <c r="C26" s="21" t="s">
        <v>12</v>
      </c>
      <c r="D26" s="21" t="s">
        <v>12</v>
      </c>
      <c r="E26" s="21" t="s">
        <v>12</v>
      </c>
      <c r="F26" s="22" t="s">
        <v>12</v>
      </c>
      <c r="G26" s="22" t="s">
        <v>12</v>
      </c>
      <c r="H26" s="22" t="s">
        <v>12</v>
      </c>
    </row>
    <row r="27" spans="1:10" ht="15.75" thickBot="1" x14ac:dyDescent="0.3">
      <c r="A27" s="41" t="s">
        <v>73</v>
      </c>
      <c r="B27" s="18" t="s">
        <v>3</v>
      </c>
      <c r="C27" s="23" t="s">
        <v>12</v>
      </c>
      <c r="D27" s="23" t="s">
        <v>12</v>
      </c>
      <c r="E27" s="23" t="s">
        <v>12</v>
      </c>
      <c r="F27" s="24" t="s">
        <v>12</v>
      </c>
      <c r="G27" s="24" t="s">
        <v>12</v>
      </c>
      <c r="H27" s="24" t="s">
        <v>12</v>
      </c>
    </row>
    <row r="28" spans="1:10" ht="15.75" thickBot="1" x14ac:dyDescent="0.3">
      <c r="A28" s="41" t="s">
        <v>74</v>
      </c>
      <c r="B28" s="18" t="s">
        <v>3</v>
      </c>
      <c r="C28" s="19">
        <v>1137.8510000000001</v>
      </c>
      <c r="D28" s="19">
        <v>1186.96</v>
      </c>
      <c r="E28" s="19">
        <v>999.78399999999999</v>
      </c>
      <c r="F28" s="20">
        <v>640.99599999999998</v>
      </c>
      <c r="G28" s="20">
        <v>640.99599999999998</v>
      </c>
      <c r="H28" s="20">
        <v>640.99599999999998</v>
      </c>
    </row>
    <row r="29" spans="1:10" ht="15.75" thickBot="1" x14ac:dyDescent="0.3">
      <c r="A29" s="25" t="s">
        <v>112</v>
      </c>
      <c r="B29" s="15" t="s">
        <v>3</v>
      </c>
      <c r="C29" s="16">
        <f>C31</f>
        <v>2.569</v>
      </c>
      <c r="D29" s="16">
        <f t="shared" ref="D29:H29" si="0">D31</f>
        <v>2.3690000000000002</v>
      </c>
      <c r="E29" s="16">
        <f t="shared" si="0"/>
        <v>2.052</v>
      </c>
      <c r="F29" s="16">
        <f t="shared" si="0"/>
        <v>2.4239999999999999</v>
      </c>
      <c r="G29" s="73">
        <f t="shared" si="0"/>
        <v>2.0699999999999998</v>
      </c>
      <c r="H29" s="62">
        <f t="shared" si="0"/>
        <v>2.0699999999999998</v>
      </c>
    </row>
    <row r="30" spans="1:10" ht="15.75" thickBot="1" x14ac:dyDescent="0.3">
      <c r="A30" s="14" t="s">
        <v>75</v>
      </c>
      <c r="B30" s="15" t="s">
        <v>3</v>
      </c>
      <c r="C30" s="16"/>
      <c r="D30" s="16"/>
      <c r="E30" s="16"/>
      <c r="F30" s="17"/>
      <c r="G30" s="63"/>
      <c r="H30" s="63"/>
    </row>
    <row r="31" spans="1:10" ht="15.75" thickBot="1" x14ac:dyDescent="0.3">
      <c r="A31" s="14" t="s">
        <v>76</v>
      </c>
      <c r="B31" s="15" t="s">
        <v>3</v>
      </c>
      <c r="C31" s="19">
        <v>2.569</v>
      </c>
      <c r="D31" s="20">
        <v>2.3690000000000002</v>
      </c>
      <c r="E31" s="20">
        <v>2.052</v>
      </c>
      <c r="F31" s="20">
        <v>2.4239999999999999</v>
      </c>
      <c r="G31" s="61">
        <v>2.0699999999999998</v>
      </c>
      <c r="H31" s="61">
        <v>2.0699999999999998</v>
      </c>
    </row>
    <row r="32" spans="1:10" ht="15.75" thickBot="1" x14ac:dyDescent="0.3">
      <c r="A32" s="14" t="s">
        <v>77</v>
      </c>
      <c r="B32" s="15" t="s">
        <v>3</v>
      </c>
      <c r="C32" s="16">
        <v>3593.2280000000001</v>
      </c>
      <c r="D32" s="16">
        <v>3421.2449999999999</v>
      </c>
      <c r="E32" s="16">
        <v>4066.8130000000001</v>
      </c>
      <c r="F32" s="17">
        <v>3572.5</v>
      </c>
      <c r="G32" s="72">
        <f>G33+G34</f>
        <v>4031.3139999999999</v>
      </c>
      <c r="H32" s="17">
        <f>H33+H34</f>
        <v>4036.136</v>
      </c>
      <c r="I32" t="s">
        <v>113</v>
      </c>
      <c r="J32">
        <v>2558.9659999999999</v>
      </c>
    </row>
    <row r="33" spans="1:10" ht="15.75" thickBot="1" x14ac:dyDescent="0.3">
      <c r="A33" s="14" t="s">
        <v>75</v>
      </c>
      <c r="B33" s="15" t="s">
        <v>3</v>
      </c>
      <c r="C33" s="16">
        <v>2742.3339999999998</v>
      </c>
      <c r="D33" s="16">
        <v>2656.6439999999998</v>
      </c>
      <c r="E33" s="16">
        <v>3308.5129999999999</v>
      </c>
      <c r="F33" s="17">
        <v>2657.5680000000002</v>
      </c>
      <c r="G33" s="72">
        <v>3112.9659999999999</v>
      </c>
      <c r="H33" s="17">
        <v>3112.9659999999999</v>
      </c>
      <c r="I33" t="s">
        <v>114</v>
      </c>
      <c r="J33">
        <v>554</v>
      </c>
    </row>
    <row r="34" spans="1:10" ht="15.75" thickBot="1" x14ac:dyDescent="0.3">
      <c r="A34" s="14" t="s">
        <v>76</v>
      </c>
      <c r="B34" s="15" t="s">
        <v>3</v>
      </c>
      <c r="C34" s="19">
        <v>850.89400000000001</v>
      </c>
      <c r="D34" s="19">
        <v>764.601</v>
      </c>
      <c r="E34" s="19">
        <v>758.3</v>
      </c>
      <c r="F34" s="20">
        <v>914.93200000000002</v>
      </c>
      <c r="G34" s="20">
        <v>918.34799999999996</v>
      </c>
      <c r="H34" s="20">
        <v>923.17</v>
      </c>
      <c r="J34" s="31">
        <f>J32+J33</f>
        <v>3112.9659999999999</v>
      </c>
    </row>
    <row r="35" spans="1:10" ht="15.75" thickBot="1" x14ac:dyDescent="0.3">
      <c r="A35" s="41" t="s">
        <v>78</v>
      </c>
      <c r="B35" s="18" t="s">
        <v>79</v>
      </c>
      <c r="C35" s="19">
        <v>865.30200000000002</v>
      </c>
      <c r="D35" s="19">
        <v>972.66600000000005</v>
      </c>
      <c r="E35" s="19">
        <v>1049.655</v>
      </c>
      <c r="F35" s="20">
        <v>858.726</v>
      </c>
      <c r="G35" s="20">
        <v>907.92359919467287</v>
      </c>
      <c r="H35" s="20">
        <v>909.38298177779279</v>
      </c>
    </row>
    <row r="36" spans="1:10" ht="15.75" thickBot="1" x14ac:dyDescent="0.3">
      <c r="A36" s="41" t="s">
        <v>80</v>
      </c>
      <c r="B36" s="18" t="s">
        <v>79</v>
      </c>
      <c r="C36" s="19">
        <v>349.61500000000001</v>
      </c>
      <c r="D36" s="19">
        <v>468.661</v>
      </c>
      <c r="E36" s="19">
        <v>460.25900000000001</v>
      </c>
      <c r="F36" s="20">
        <v>352.70499999999998</v>
      </c>
      <c r="G36" s="20">
        <v>337.08953679467288</v>
      </c>
      <c r="H36" s="20">
        <v>337.86612417779276</v>
      </c>
    </row>
    <row r="37" spans="1:10" ht="15.75" thickBot="1" x14ac:dyDescent="0.3">
      <c r="A37" s="41" t="s">
        <v>81</v>
      </c>
      <c r="B37" s="18" t="s">
        <v>79</v>
      </c>
      <c r="C37" s="19">
        <v>349.61500000000001</v>
      </c>
      <c r="D37" s="19">
        <v>468.661</v>
      </c>
      <c r="E37" s="19">
        <v>460.25900000000001</v>
      </c>
      <c r="F37" s="20">
        <v>352.70499999999998</v>
      </c>
      <c r="G37" s="20">
        <v>337.08953679467288</v>
      </c>
      <c r="H37" s="20">
        <v>337.86612417779276</v>
      </c>
    </row>
    <row r="38" spans="1:10" ht="15.75" thickBot="1" x14ac:dyDescent="0.3">
      <c r="A38" s="41" t="s">
        <v>82</v>
      </c>
      <c r="B38" s="18" t="s">
        <v>79</v>
      </c>
      <c r="C38" s="19">
        <v>272.40699999999998</v>
      </c>
      <c r="D38" s="19">
        <v>262.95499999999998</v>
      </c>
      <c r="E38" s="19">
        <v>322.471</v>
      </c>
      <c r="F38" s="20">
        <v>257.90899999999999</v>
      </c>
      <c r="G38" s="20">
        <v>246.2486944735505</v>
      </c>
      <c r="H38" s="20">
        <v>246.81600258716426</v>
      </c>
    </row>
    <row r="39" spans="1:10" ht="15.75" thickBot="1" x14ac:dyDescent="0.3">
      <c r="A39" s="41" t="s">
        <v>83</v>
      </c>
      <c r="B39" s="18" t="s">
        <v>79</v>
      </c>
      <c r="C39" s="19">
        <v>77.207999999999998</v>
      </c>
      <c r="D39" s="19">
        <v>205.70599999999999</v>
      </c>
      <c r="E39" s="19">
        <v>137.78800000000001</v>
      </c>
      <c r="F39" s="20">
        <v>94.796000000000006</v>
      </c>
      <c r="G39" s="20">
        <v>90.840842321122381</v>
      </c>
      <c r="H39" s="20">
        <v>91.050121590628493</v>
      </c>
    </row>
    <row r="40" spans="1:10" ht="15.75" thickBot="1" x14ac:dyDescent="0.3">
      <c r="A40" s="41" t="s">
        <v>84</v>
      </c>
      <c r="B40" s="18" t="s">
        <v>79</v>
      </c>
      <c r="C40" s="19" t="s">
        <v>12</v>
      </c>
      <c r="D40" s="19" t="s">
        <v>12</v>
      </c>
      <c r="E40" s="19" t="s">
        <v>12</v>
      </c>
      <c r="F40" s="20" t="s">
        <v>12</v>
      </c>
      <c r="G40" s="20" t="s">
        <v>12</v>
      </c>
      <c r="H40" s="20" t="s">
        <v>12</v>
      </c>
    </row>
    <row r="41" spans="1:10" ht="15.75" thickBot="1" x14ac:dyDescent="0.3">
      <c r="A41" s="41" t="s">
        <v>85</v>
      </c>
      <c r="B41" s="18" t="s">
        <v>79</v>
      </c>
      <c r="C41" s="19" t="s">
        <v>12</v>
      </c>
      <c r="D41" s="19" t="s">
        <v>12</v>
      </c>
      <c r="E41" s="19" t="s">
        <v>12</v>
      </c>
      <c r="F41" s="20" t="s">
        <v>12</v>
      </c>
      <c r="G41" s="20" t="s">
        <v>12</v>
      </c>
      <c r="H41" s="20" t="s">
        <v>12</v>
      </c>
    </row>
    <row r="42" spans="1:10" ht="15.75" thickBot="1" x14ac:dyDescent="0.3">
      <c r="A42" s="41" t="s">
        <v>86</v>
      </c>
      <c r="B42" s="18" t="s">
        <v>79</v>
      </c>
      <c r="C42" s="19" t="s">
        <v>12</v>
      </c>
      <c r="D42" s="19" t="s">
        <v>12</v>
      </c>
      <c r="E42" s="19" t="s">
        <v>12</v>
      </c>
      <c r="F42" s="20" t="s">
        <v>12</v>
      </c>
      <c r="G42" s="20" t="s">
        <v>12</v>
      </c>
      <c r="H42" s="20" t="s">
        <v>12</v>
      </c>
    </row>
    <row r="43" spans="1:10" ht="15.75" thickBot="1" x14ac:dyDescent="0.3">
      <c r="A43" s="41" t="s">
        <v>87</v>
      </c>
      <c r="B43" s="18" t="s">
        <v>79</v>
      </c>
      <c r="C43" s="19" t="s">
        <v>12</v>
      </c>
      <c r="D43" s="19" t="s">
        <v>12</v>
      </c>
      <c r="E43" s="19" t="s">
        <v>12</v>
      </c>
      <c r="F43" s="20" t="s">
        <v>12</v>
      </c>
      <c r="G43" s="20" t="s">
        <v>12</v>
      </c>
      <c r="H43" s="20" t="s">
        <v>12</v>
      </c>
    </row>
    <row r="44" spans="1:10" ht="15.75" thickBot="1" x14ac:dyDescent="0.3">
      <c r="A44" s="41" t="s">
        <v>88</v>
      </c>
      <c r="B44" s="18" t="s">
        <v>79</v>
      </c>
      <c r="C44" s="19">
        <v>515.68700000000001</v>
      </c>
      <c r="D44" s="19">
        <v>504.005</v>
      </c>
      <c r="E44" s="19">
        <v>589.39599999999996</v>
      </c>
      <c r="F44" s="20">
        <v>506.02100000000002</v>
      </c>
      <c r="G44" s="20">
        <v>570.83406239999999</v>
      </c>
      <c r="H44" s="20">
        <v>571.51685759999998</v>
      </c>
    </row>
    <row r="45" spans="1:10" ht="15.75" thickBot="1" x14ac:dyDescent="0.3">
      <c r="A45" s="41" t="s">
        <v>89</v>
      </c>
      <c r="B45" s="18" t="s">
        <v>79</v>
      </c>
      <c r="C45" s="19" t="s">
        <v>12</v>
      </c>
      <c r="D45" s="19" t="s">
        <v>12</v>
      </c>
      <c r="E45" s="19" t="s">
        <v>12</v>
      </c>
      <c r="F45" s="20" t="s">
        <v>12</v>
      </c>
      <c r="G45" s="20" t="s">
        <v>12</v>
      </c>
      <c r="H45" s="20" t="s">
        <v>12</v>
      </c>
    </row>
    <row r="46" spans="1:10" ht="15.75" thickBot="1" x14ac:dyDescent="0.3">
      <c r="A46" s="41" t="s">
        <v>90</v>
      </c>
      <c r="B46" s="18" t="s">
        <v>79</v>
      </c>
      <c r="C46" s="19">
        <v>515.68700000000001</v>
      </c>
      <c r="D46" s="19">
        <v>504.005</v>
      </c>
      <c r="E46" s="19">
        <v>589.39599999999996</v>
      </c>
      <c r="F46" s="20">
        <v>506.02100000000002</v>
      </c>
      <c r="G46" s="20">
        <v>570.83406239999999</v>
      </c>
      <c r="H46" s="20">
        <v>571.51685759999998</v>
      </c>
    </row>
    <row r="47" spans="1:10" ht="15.75" thickBot="1" x14ac:dyDescent="0.3">
      <c r="A47" s="41" t="s">
        <v>91</v>
      </c>
      <c r="B47" s="18" t="s">
        <v>79</v>
      </c>
      <c r="C47" s="19">
        <v>333.17599999999999</v>
      </c>
      <c r="D47" s="19">
        <v>314.09100000000001</v>
      </c>
      <c r="E47" s="19">
        <v>429.43099999999998</v>
      </c>
      <c r="F47" s="20">
        <v>403.52600000000001</v>
      </c>
      <c r="G47" s="20">
        <v>468.33880199999999</v>
      </c>
      <c r="H47" s="20">
        <v>469.02159719999997</v>
      </c>
    </row>
    <row r="48" spans="1:10" ht="15.75" thickBot="1" x14ac:dyDescent="0.3">
      <c r="A48" s="41" t="s">
        <v>92</v>
      </c>
      <c r="B48" s="18" t="s">
        <v>79</v>
      </c>
      <c r="C48" s="21" t="s">
        <v>12</v>
      </c>
      <c r="D48" s="21" t="s">
        <v>12</v>
      </c>
      <c r="E48" s="21" t="s">
        <v>12</v>
      </c>
      <c r="F48" s="22" t="s">
        <v>12</v>
      </c>
      <c r="G48" s="22" t="s">
        <v>12</v>
      </c>
      <c r="H48" s="22" t="s">
        <v>12</v>
      </c>
    </row>
    <row r="49" spans="1:8" ht="15.75" thickBot="1" x14ac:dyDescent="0.3">
      <c r="A49" s="41" t="s">
        <v>93</v>
      </c>
      <c r="B49" s="18" t="s">
        <v>79</v>
      </c>
      <c r="C49" s="21" t="s">
        <v>12</v>
      </c>
      <c r="D49" s="21" t="s">
        <v>12</v>
      </c>
      <c r="E49" s="21" t="s">
        <v>12</v>
      </c>
      <c r="F49" s="22" t="s">
        <v>12</v>
      </c>
      <c r="G49" s="22" t="s">
        <v>12</v>
      </c>
      <c r="H49" s="22" t="s">
        <v>12</v>
      </c>
    </row>
    <row r="50" spans="1:8" ht="15.75" thickBot="1" x14ac:dyDescent="0.3">
      <c r="A50" s="41" t="s">
        <v>94</v>
      </c>
      <c r="B50" s="18" t="s">
        <v>79</v>
      </c>
      <c r="C50" s="21" t="s">
        <v>12</v>
      </c>
      <c r="D50" s="21" t="s">
        <v>12</v>
      </c>
      <c r="E50" s="21" t="s">
        <v>12</v>
      </c>
      <c r="F50" s="22" t="s">
        <v>12</v>
      </c>
      <c r="G50" s="22" t="s">
        <v>12</v>
      </c>
      <c r="H50" s="22" t="s">
        <v>12</v>
      </c>
    </row>
    <row r="51" spans="1:8" ht="15.75" thickBot="1" x14ac:dyDescent="0.3">
      <c r="A51" s="41" t="s">
        <v>95</v>
      </c>
      <c r="B51" s="18" t="s">
        <v>79</v>
      </c>
      <c r="C51" s="21" t="s">
        <v>12</v>
      </c>
      <c r="D51" s="21" t="s">
        <v>12</v>
      </c>
      <c r="E51" s="21" t="s">
        <v>12</v>
      </c>
      <c r="F51" s="22" t="s">
        <v>12</v>
      </c>
      <c r="G51" s="22" t="s">
        <v>12</v>
      </c>
      <c r="H51" s="22" t="s">
        <v>12</v>
      </c>
    </row>
    <row r="52" spans="1:8" ht="15.75" thickBot="1" x14ac:dyDescent="0.3">
      <c r="A52" s="41" t="s">
        <v>96</v>
      </c>
      <c r="B52" s="18" t="s">
        <v>79</v>
      </c>
      <c r="C52" s="30">
        <f>C46-C47</f>
        <v>182.51100000000002</v>
      </c>
      <c r="D52" s="30">
        <f t="shared" ref="D52:H52" si="1">D46-D47</f>
        <v>189.91399999999999</v>
      </c>
      <c r="E52" s="30">
        <f t="shared" si="1"/>
        <v>159.96499999999997</v>
      </c>
      <c r="F52" s="30">
        <f t="shared" si="1"/>
        <v>102.495</v>
      </c>
      <c r="G52" s="30">
        <f t="shared" si="1"/>
        <v>102.49526040000001</v>
      </c>
      <c r="H52" s="30">
        <f t="shared" si="1"/>
        <v>102.49526040000001</v>
      </c>
    </row>
    <row r="53" spans="1:8" ht="15.75" thickBot="1" x14ac:dyDescent="0.3">
      <c r="A53" s="65" t="s">
        <v>97</v>
      </c>
      <c r="B53" s="66"/>
      <c r="C53" s="66"/>
      <c r="D53" s="66"/>
      <c r="E53" s="66"/>
      <c r="F53" s="66"/>
      <c r="G53" s="66"/>
      <c r="H53" s="67"/>
    </row>
    <row r="54" spans="1:8" ht="15.75" thickBot="1" x14ac:dyDescent="0.3">
      <c r="A54" s="14" t="s">
        <v>98</v>
      </c>
      <c r="B54" s="15" t="s">
        <v>79</v>
      </c>
      <c r="C54" s="28">
        <v>865.30200000000002</v>
      </c>
      <c r="D54" s="28">
        <v>972.66600000000005</v>
      </c>
      <c r="E54" s="28">
        <v>1049.655</v>
      </c>
      <c r="F54" s="29">
        <v>858.726</v>
      </c>
      <c r="G54" s="29">
        <v>907.92359919467287</v>
      </c>
      <c r="H54" s="29">
        <v>909.38298177779279</v>
      </c>
    </row>
    <row r="55" spans="1:8" ht="15.75" thickBot="1" x14ac:dyDescent="0.3">
      <c r="A55" s="14" t="s">
        <v>99</v>
      </c>
      <c r="B55" s="15" t="s">
        <v>79</v>
      </c>
      <c r="C55" s="28">
        <v>861.43499999999995</v>
      </c>
      <c r="D55" s="28">
        <v>927.87099999999998</v>
      </c>
      <c r="E55" s="28">
        <v>835.80600000000004</v>
      </c>
      <c r="F55" s="29">
        <v>833.35199999999998</v>
      </c>
      <c r="G55" s="29">
        <v>882.54959919467285</v>
      </c>
      <c r="H55" s="29">
        <v>884.00898177779277</v>
      </c>
    </row>
    <row r="56" spans="1:8" ht="15.75" thickBot="1" x14ac:dyDescent="0.3">
      <c r="A56" s="14" t="s">
        <v>100</v>
      </c>
      <c r="B56" s="15" t="s">
        <v>79</v>
      </c>
      <c r="C56" s="30"/>
      <c r="D56" s="30"/>
      <c r="E56" s="30"/>
      <c r="F56" s="27"/>
      <c r="G56" s="27"/>
      <c r="H56" s="27"/>
    </row>
    <row r="57" spans="1:8" ht="15.75" thickBot="1" x14ac:dyDescent="0.3">
      <c r="A57" s="14" t="s">
        <v>101</v>
      </c>
      <c r="B57" s="15" t="s">
        <v>79</v>
      </c>
      <c r="C57" s="30"/>
      <c r="D57" s="30"/>
      <c r="E57" s="30"/>
      <c r="F57" s="27"/>
      <c r="G57" s="27"/>
      <c r="H57" s="27"/>
    </row>
    <row r="58" spans="1:8" ht="15.75" thickBot="1" x14ac:dyDescent="0.3">
      <c r="A58" s="14" t="s">
        <v>102</v>
      </c>
      <c r="B58" s="15" t="s">
        <v>79</v>
      </c>
      <c r="C58" s="28">
        <v>3.867</v>
      </c>
      <c r="D58" s="28">
        <v>19.094000000000001</v>
      </c>
      <c r="E58" s="28">
        <v>96.099000000000004</v>
      </c>
      <c r="F58" s="29">
        <v>25.373999999999999</v>
      </c>
      <c r="G58" s="29">
        <v>25.373999999999999</v>
      </c>
      <c r="H58" s="29">
        <v>25.373999999999999</v>
      </c>
    </row>
    <row r="59" spans="1:8" ht="15.75" thickBot="1" x14ac:dyDescent="0.3">
      <c r="A59" s="14" t="s">
        <v>103</v>
      </c>
      <c r="B59" s="15" t="s">
        <v>79</v>
      </c>
      <c r="C59" s="26"/>
      <c r="D59" s="28">
        <v>25.701000000000001</v>
      </c>
      <c r="E59" s="28">
        <v>117.75</v>
      </c>
      <c r="F59" s="27"/>
      <c r="G59" s="27"/>
      <c r="H59" s="27"/>
    </row>
    <row r="60" spans="1:8" ht="15.75" thickBot="1" x14ac:dyDescent="0.3">
      <c r="A60" s="14" t="s">
        <v>104</v>
      </c>
      <c r="B60" s="15" t="s">
        <v>12</v>
      </c>
      <c r="C60" s="28" t="s">
        <v>12</v>
      </c>
      <c r="D60" s="28" t="s">
        <v>12</v>
      </c>
      <c r="E60" s="28" t="s">
        <v>12</v>
      </c>
      <c r="F60" s="29" t="s">
        <v>12</v>
      </c>
      <c r="G60" s="29" t="s">
        <v>12</v>
      </c>
      <c r="H60" s="29" t="s">
        <v>12</v>
      </c>
    </row>
    <row r="61" spans="1:8" ht="16.5" thickBot="1" x14ac:dyDescent="0.3">
      <c r="A61" s="14" t="s">
        <v>99</v>
      </c>
      <c r="B61" s="15" t="s">
        <v>105</v>
      </c>
      <c r="C61" s="28">
        <v>740.32</v>
      </c>
      <c r="D61" s="28">
        <v>797.38900000000001</v>
      </c>
      <c r="E61" s="28">
        <v>714.92100000000005</v>
      </c>
      <c r="F61" s="29">
        <v>715.5</v>
      </c>
      <c r="G61" s="29">
        <v>762.69718448922345</v>
      </c>
      <c r="H61" s="29">
        <v>763.95837931414189</v>
      </c>
    </row>
    <row r="62" spans="1:8" ht="15.75" thickBot="1" x14ac:dyDescent="0.3">
      <c r="A62" s="14" t="s">
        <v>100</v>
      </c>
      <c r="B62" s="15" t="s">
        <v>106</v>
      </c>
      <c r="C62" s="26"/>
      <c r="D62" s="26"/>
      <c r="E62" s="26"/>
      <c r="F62" s="27"/>
      <c r="G62" s="27"/>
      <c r="H62" s="27"/>
    </row>
    <row r="63" spans="1:8" ht="15.75" thickBot="1" x14ac:dyDescent="0.3">
      <c r="A63" s="14" t="s">
        <v>101</v>
      </c>
      <c r="B63" s="15" t="s">
        <v>106</v>
      </c>
      <c r="C63" s="26"/>
      <c r="D63" s="26"/>
      <c r="E63" s="26"/>
      <c r="F63" s="27"/>
      <c r="G63" s="27"/>
      <c r="H63" s="27"/>
    </row>
    <row r="64" spans="1:8" ht="15.75" thickBot="1" x14ac:dyDescent="0.3">
      <c r="A64" s="14" t="s">
        <v>102</v>
      </c>
      <c r="B64" s="15" t="s">
        <v>106</v>
      </c>
      <c r="C64" s="28">
        <v>2.8340000000000001</v>
      </c>
      <c r="D64" s="28">
        <v>13.941000000000001</v>
      </c>
      <c r="E64" s="28">
        <v>70.396000000000001</v>
      </c>
      <c r="F64" s="29">
        <v>18.565999999999999</v>
      </c>
      <c r="G64" s="29">
        <v>18.565999999999999</v>
      </c>
      <c r="H64" s="29">
        <v>18.565999999999999</v>
      </c>
    </row>
    <row r="65" spans="1:8" ht="15.75" thickBot="1" x14ac:dyDescent="0.3">
      <c r="A65" s="14" t="s">
        <v>103</v>
      </c>
      <c r="B65" s="15" t="s">
        <v>106</v>
      </c>
      <c r="C65" s="26"/>
      <c r="D65" s="28">
        <v>16.015999999999998</v>
      </c>
      <c r="E65" s="28">
        <v>71.98</v>
      </c>
      <c r="F65" s="27"/>
      <c r="G65" s="27"/>
      <c r="H65" s="27"/>
    </row>
  </sheetData>
  <mergeCells count="7">
    <mergeCell ref="A53:H53"/>
    <mergeCell ref="A2:A3"/>
    <mergeCell ref="B2:B3"/>
    <mergeCell ref="C2:C3"/>
    <mergeCell ref="D2:D3"/>
    <mergeCell ref="E2:E3"/>
    <mergeCell ref="A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Заполнить</vt:lpstr>
      <vt:lpstr>Таблица 2 новая на 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2021-05-20T09:16:09Z</dcterms:modified>
</cp:coreProperties>
</file>